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<sst xmlns="http://schemas.openxmlformats.org/spreadsheetml/2006/main" count="150" uniqueCount="110">
  <si>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</si>
  <si>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</si>
  <si>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</si>
  <si>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</si>
  <si>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</si>
  <si>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</si>
  <si>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</si>
  <si>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</si>
  <si>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</si>
  <si>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</si>
  <si>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</si>
  <si>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</si>
  <si>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</si>
  <si>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</si>
  <si>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</si>
  <si>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</si>
  <si>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</si>
  <si>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</si>
  <si>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</si>
  <si>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</si>
  <si>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</si>
  <si>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</si>
  <si>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</si>
  <si>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</si>
  <si>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</si>
  <si>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</si>
  <si>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</si>
  <si>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</si>
  <si>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</si>
  <si>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</si>
  <si>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</si>
  <si>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</si>
  <si>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</si>
  <si>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</si>
  <si>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</si>
  <si>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</si>
  <si>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</si>
  <si>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</si>
  <si>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</si>
  <si>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</si>
  <si>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</si>
  <si>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</si>
  <si>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</si>
  <si>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</si>
  <si>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</si>
  <si>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</si>
  <si>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</si>
  <si>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</si>
  <si>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</si>
  <si>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</si>
  <si>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</si>
  <si>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</si>
  <si>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</si>
  <si>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</si>
  <si>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</si>
  <si>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</si>
  <si>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</si>
  <si>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</si>
  <si>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</si>
  <si>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</si>
  <si>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</si>
  <si>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</si>
  <si>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</si>
  <si>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</si>
  <si>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</si>
  <si>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</si>
  <si>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</si>
  <si>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</si>
  <si>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</si>
  <si>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</si>
  <si>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</si>
  <si>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</si>
  <si>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</si>
  <si>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</si>
  <si>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</si>
  <si>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</si>
  <si>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</si>
  <si>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</si>
  <si>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</si>
  <si>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</si>
  <si>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Ремонт кровли вх.козырьков 2 под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</si>
  <si>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</si>
  <si>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</si>
  <si>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</si>
  <si>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</si>
  <si>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</si>
  <si>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кирпичный</t>
  </si>
  <si>
    <t xml:space="preserve"> 0 м2</t>
  </si>
  <si>
    <t>Адрес: г. Железногорск, ул.  Сентюрева, дом 13/2</t>
  </si>
  <si>
    <t>Ремонт мягкой кровли - 1 под., машинное помещение - 2под.</t>
  </si>
  <si>
    <t>520 м2</t>
  </si>
  <si>
    <t xml:space="preserve"> 0 м.п.</t>
  </si>
  <si>
    <t>СОГЛАСОВАНО:</t>
  </si>
  <si>
    <t xml:space="preserve">     УТВЕРЖДАЮ:</t>
  </si>
  <si>
    <t>Технический директор ООО "ЖКУ"</t>
  </si>
  <si>
    <t xml:space="preserve">     Председатель совета МКД                       </t>
  </si>
  <si>
    <t>_______________Ю.А. Жиляков</t>
  </si>
  <si>
    <t>"____" ________________2017 г.</t>
  </si>
  <si>
    <t>"___" _________________2017г.</t>
  </si>
  <si>
    <t xml:space="preserve">     _________________Г.И. Якименко</t>
  </si>
  <si>
    <t>Перетирка швов кирпичной кладки</t>
  </si>
  <si>
    <t xml:space="preserve"> 4 м2</t>
  </si>
  <si>
    <t xml:space="preserve"> 2 шт</t>
  </si>
  <si>
    <t>1 шт</t>
  </si>
  <si>
    <t>Изготовление и установка диванов- скамеек - 1 под.</t>
  </si>
  <si>
    <t xml:space="preserve"> 4 шт</t>
  </si>
  <si>
    <t xml:space="preserve"> 1 шт</t>
  </si>
  <si>
    <t>2073,6 м2</t>
  </si>
  <si>
    <t>2073,6 м2 /4р</t>
  </si>
  <si>
    <t>2073,6 м2 /2р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</si>
</sst>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76" fontId="45" fillId="0" borderId="10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47">
      <selection activeCell="A39" sqref="A39:IV5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2.625" style="0" customWidth="1"/>
  </cols>
  <sheetData>
    <row r="1" spans="1:5" ht="12.75">
      <c r="A1" s="42" t="s">
        <v>92</v>
      </c>
      <c r="C1" s="56" t="s">
        <v>93</v>
      </c>
      <c r="D1" s="57"/>
      <c r="E1" s="57"/>
    </row>
    <row r="2" spans="1:5" ht="12.75" customHeight="1">
      <c r="A2" s="55" t="s">
        <v>94</v>
      </c>
      <c r="C2" s="58" t="s">
        <v>95</v>
      </c>
      <c r="D2" s="58"/>
      <c r="E2" s="58"/>
    </row>
    <row r="3" spans="1:5" ht="12.75" customHeight="1">
      <c r="A3" s="55" t="s">
        <v>96</v>
      </c>
      <c r="C3" s="58" t="s">
        <v>99</v>
      </c>
      <c r="D3" s="58"/>
      <c r="E3" s="58"/>
    </row>
    <row r="4" spans="1:5" ht="12.75" customHeight="1">
      <c r="A4" s="55" t="s">
        <v>97</v>
      </c>
      <c r="C4" s="59" t="s">
        <v>98</v>
      </c>
      <c r="D4" s="59"/>
      <c r="E4" s="59"/>
    </row>
    <row r="5" spans="1:6" ht="14.25">
      <c r="A5" s="79" t="s">
        <v>53</v>
      </c>
      <c r="B5" s="79"/>
      <c r="C5" s="79"/>
      <c r="D5" s="79"/>
      <c r="E5" s="79"/>
      <c r="F5" s="79"/>
    </row>
    <row r="6" spans="1:6" ht="14.25">
      <c r="A6" s="79" t="s">
        <v>54</v>
      </c>
      <c r="B6" s="79"/>
      <c r="C6" s="79"/>
      <c r="D6" s="79"/>
      <c r="E6" s="79"/>
      <c r="F6" s="79"/>
    </row>
    <row r="7" spans="1:6" ht="14.25">
      <c r="A7" s="79" t="s">
        <v>55</v>
      </c>
      <c r="B7" s="79"/>
      <c r="C7" s="79"/>
      <c r="D7" s="79"/>
      <c r="E7" s="79"/>
      <c r="F7" s="79"/>
    </row>
    <row r="8" spans="1:6" ht="14.25">
      <c r="A8" s="80" t="s">
        <v>88</v>
      </c>
      <c r="B8" s="81"/>
      <c r="C8" s="81"/>
      <c r="D8" s="81"/>
      <c r="E8" s="81"/>
      <c r="F8" s="82"/>
    </row>
    <row r="9" spans="1:6" ht="14.25">
      <c r="A9" s="38"/>
      <c r="B9" s="38"/>
      <c r="C9" s="38"/>
      <c r="D9" s="38"/>
      <c r="E9" s="38"/>
      <c r="F9" s="38"/>
    </row>
    <row r="10" spans="1:6" ht="15">
      <c r="A10" s="39" t="s">
        <v>81</v>
      </c>
      <c r="B10" s="45">
        <v>17.48</v>
      </c>
      <c r="C10" s="38"/>
      <c r="D10" s="38"/>
      <c r="E10" s="38"/>
      <c r="F10" s="38"/>
    </row>
    <row r="11" spans="1:6" ht="14.25">
      <c r="A11" s="39" t="s">
        <v>79</v>
      </c>
      <c r="B11" s="46">
        <v>935936.82</v>
      </c>
      <c r="C11" s="38"/>
      <c r="D11" s="38"/>
      <c r="E11" s="38"/>
      <c r="F11" s="38"/>
    </row>
    <row r="12" spans="1:6" ht="14.25">
      <c r="A12" s="39" t="s">
        <v>60</v>
      </c>
      <c r="B12" s="46">
        <v>187949.61</v>
      </c>
      <c r="C12" s="38"/>
      <c r="D12" s="38"/>
      <c r="E12" s="38"/>
      <c r="F12" s="38"/>
    </row>
    <row r="13" spans="1:6" ht="14.25">
      <c r="A13" s="39" t="s">
        <v>82</v>
      </c>
      <c r="B13" s="46">
        <f>3.4*E29*12</f>
        <v>279553.44</v>
      </c>
      <c r="C13" s="38"/>
      <c r="D13" s="38"/>
      <c r="E13" s="38"/>
      <c r="F13" s="38"/>
    </row>
    <row r="14" spans="1:6" ht="14.25">
      <c r="A14" s="39" t="s">
        <v>61</v>
      </c>
      <c r="B14" s="42">
        <v>6851.8</v>
      </c>
      <c r="C14" s="38"/>
      <c r="D14" s="38"/>
      <c r="E14" s="38"/>
      <c r="F14" s="38"/>
    </row>
    <row r="15" spans="1:6" ht="14.25">
      <c r="A15" s="39" t="s">
        <v>62</v>
      </c>
      <c r="B15" s="42">
        <v>2006</v>
      </c>
      <c r="C15" s="38"/>
      <c r="D15" s="38"/>
      <c r="E15" s="38"/>
      <c r="F15" s="38"/>
    </row>
    <row r="16" spans="1:6" ht="14.25">
      <c r="A16" s="39" t="s">
        <v>63</v>
      </c>
      <c r="B16" s="42">
        <v>108</v>
      </c>
      <c r="C16" s="38"/>
      <c r="D16" s="38"/>
      <c r="E16" s="38"/>
      <c r="F16" s="38"/>
    </row>
    <row r="17" spans="1:6" ht="14.25">
      <c r="A17" s="39" t="s">
        <v>64</v>
      </c>
      <c r="B17" s="42">
        <v>9</v>
      </c>
      <c r="C17" s="38"/>
      <c r="D17" s="38"/>
      <c r="E17" s="38"/>
      <c r="F17" s="38"/>
    </row>
    <row r="18" spans="1:6" ht="14.25">
      <c r="A18" s="39" t="s">
        <v>65</v>
      </c>
      <c r="B18" s="42">
        <v>2</v>
      </c>
      <c r="C18" s="38"/>
      <c r="D18" s="38"/>
      <c r="E18" s="38"/>
      <c r="F18" s="38"/>
    </row>
    <row r="19" spans="1:6" ht="14.25">
      <c r="A19" s="40" t="s">
        <v>66</v>
      </c>
      <c r="B19" s="43" t="s">
        <v>86</v>
      </c>
      <c r="C19" s="38"/>
      <c r="D19" s="38"/>
      <c r="E19" s="38"/>
      <c r="F19" s="38"/>
    </row>
    <row r="20" spans="1:6" ht="14.25">
      <c r="A20" s="41" t="s">
        <v>67</v>
      </c>
      <c r="B20" s="44" t="s">
        <v>75</v>
      </c>
      <c r="C20" s="38"/>
      <c r="D20" s="38"/>
      <c r="E20" s="38"/>
      <c r="F20" s="38"/>
    </row>
    <row r="21" spans="1:6" ht="14.25">
      <c r="A21" s="40" t="s">
        <v>68</v>
      </c>
      <c r="B21" s="44" t="s">
        <v>76</v>
      </c>
      <c r="C21" s="38"/>
      <c r="D21" s="38"/>
      <c r="E21" s="38"/>
      <c r="F21" s="38"/>
    </row>
    <row r="22" spans="1:6" ht="14.25">
      <c r="A22" s="40" t="s">
        <v>69</v>
      </c>
      <c r="B22" s="44" t="s">
        <v>77</v>
      </c>
      <c r="C22" s="38"/>
      <c r="D22" s="38"/>
      <c r="E22" s="38"/>
      <c r="F22" s="38"/>
    </row>
    <row r="23" spans="1:6" ht="14.25">
      <c r="A23" s="40" t="s">
        <v>70</v>
      </c>
      <c r="B23" s="44" t="s">
        <v>77</v>
      </c>
      <c r="C23" s="38"/>
      <c r="D23" s="38"/>
      <c r="E23" s="38"/>
      <c r="F23" s="38"/>
    </row>
    <row r="24" spans="1:6" ht="14.25">
      <c r="A24" s="40" t="s">
        <v>71</v>
      </c>
      <c r="B24" s="44">
        <v>2</v>
      </c>
      <c r="C24" s="38"/>
      <c r="D24" s="38"/>
      <c r="E24" s="38"/>
      <c r="F24" s="38"/>
    </row>
    <row r="25" spans="1:6" ht="14.25">
      <c r="A25" s="40" t="s">
        <v>72</v>
      </c>
      <c r="B25" s="44" t="s">
        <v>78</v>
      </c>
      <c r="C25" s="38"/>
      <c r="D25" s="38"/>
      <c r="E25" s="38"/>
      <c r="F25" s="38"/>
    </row>
    <row r="26" spans="1:6" ht="14.25">
      <c r="A26" s="40" t="s">
        <v>73</v>
      </c>
      <c r="B26" s="44" t="s">
        <v>78</v>
      </c>
      <c r="C26" s="38"/>
      <c r="D26" s="38"/>
      <c r="E26" s="38"/>
      <c r="F26" s="38"/>
    </row>
    <row r="27" spans="1:6" ht="14.25">
      <c r="A27" s="41" t="s">
        <v>74</v>
      </c>
      <c r="B27" s="44" t="s">
        <v>78</v>
      </c>
      <c r="C27" s="38"/>
      <c r="D27" s="38"/>
      <c r="E27" s="38"/>
      <c r="F27" s="38"/>
    </row>
    <row r="28" spans="1:5" ht="15">
      <c r="A28" s="83"/>
      <c r="B28" s="83"/>
      <c r="C28" s="83"/>
      <c r="D28" s="83"/>
      <c r="E28" s="83"/>
    </row>
    <row r="29" spans="1:5" ht="15">
      <c r="A29" s="3"/>
      <c r="B29" s="3"/>
      <c r="C29" s="2"/>
      <c r="D29" s="6" t="s">
        <v>20</v>
      </c>
      <c r="E29" s="12">
        <v>6851.8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72" t="s">
        <v>10</v>
      </c>
      <c r="B31" s="73"/>
      <c r="C31" s="73"/>
      <c r="D31" s="74"/>
      <c r="E31" s="29">
        <f>SUM(E32:E50)</f>
        <v>329245.52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19733.184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54" customFormat="1" ht="30" customHeight="1">
      <c r="A39" s="49" t="s">
        <v>89</v>
      </c>
      <c r="B39" s="50" t="s">
        <v>47</v>
      </c>
      <c r="C39" s="51" t="s">
        <v>90</v>
      </c>
      <c r="D39" s="52">
        <v>518</v>
      </c>
      <c r="E39" s="53">
        <f>D39*520</f>
        <v>269360</v>
      </c>
    </row>
    <row r="40" spans="1:5" s="54" customFormat="1" ht="30" customHeight="1">
      <c r="A40" s="49" t="s">
        <v>100</v>
      </c>
      <c r="B40" s="50" t="s">
        <v>47</v>
      </c>
      <c r="C40" s="51" t="s">
        <v>91</v>
      </c>
      <c r="D40" s="52">
        <v>541</v>
      </c>
      <c r="E40" s="53">
        <f>D40*0</f>
        <v>0</v>
      </c>
    </row>
    <row r="41" spans="1:5" s="54" customFormat="1" ht="29.25" customHeight="1" hidden="1">
      <c r="A41" s="49" t="s">
        <v>80</v>
      </c>
      <c r="B41" s="50" t="s">
        <v>47</v>
      </c>
      <c r="C41" s="51" t="s">
        <v>87</v>
      </c>
      <c r="D41" s="52">
        <v>86.056</v>
      </c>
      <c r="E41" s="53"/>
    </row>
    <row r="42" spans="1:5" s="54" customFormat="1" ht="30" customHeight="1">
      <c r="A42" s="49" t="s">
        <v>48</v>
      </c>
      <c r="B42" s="50" t="s">
        <v>47</v>
      </c>
      <c r="C42" s="51" t="s">
        <v>87</v>
      </c>
      <c r="D42" s="52">
        <v>896</v>
      </c>
      <c r="E42" s="53">
        <f>D42*0</f>
        <v>0</v>
      </c>
    </row>
    <row r="43" spans="1:5" s="54" customFormat="1" ht="30" customHeight="1">
      <c r="A43" s="49" t="s">
        <v>49</v>
      </c>
      <c r="B43" s="50" t="s">
        <v>47</v>
      </c>
      <c r="C43" s="51" t="s">
        <v>101</v>
      </c>
      <c r="D43" s="52">
        <v>860</v>
      </c>
      <c r="E43" s="53">
        <f>D43*4</f>
        <v>3440</v>
      </c>
    </row>
    <row r="44" spans="1:5" s="54" customFormat="1" ht="30" customHeight="1">
      <c r="A44" s="49" t="s">
        <v>50</v>
      </c>
      <c r="B44" s="50" t="s">
        <v>47</v>
      </c>
      <c r="C44" s="51" t="s">
        <v>102</v>
      </c>
      <c r="D44" s="52">
        <v>215</v>
      </c>
      <c r="E44" s="53">
        <f>D44*2</f>
        <v>430</v>
      </c>
    </row>
    <row r="45" spans="1:5" s="54" customFormat="1" ht="30" customHeight="1">
      <c r="A45" s="49" t="s">
        <v>104</v>
      </c>
      <c r="B45" s="50" t="s">
        <v>47</v>
      </c>
      <c r="C45" s="51" t="s">
        <v>103</v>
      </c>
      <c r="D45" s="52">
        <v>4500</v>
      </c>
      <c r="E45" s="53">
        <f>D45*1</f>
        <v>4500</v>
      </c>
    </row>
    <row r="46" spans="1:5" s="54" customFormat="1" ht="30" customHeight="1">
      <c r="A46" s="49" t="s">
        <v>51</v>
      </c>
      <c r="B46" s="50" t="s">
        <v>47</v>
      </c>
      <c r="C46" s="51" t="s">
        <v>105</v>
      </c>
      <c r="D46" s="52">
        <v>214</v>
      </c>
      <c r="E46" s="53">
        <f>D46*4</f>
        <v>856</v>
      </c>
    </row>
    <row r="47" spans="1:5" s="54" customFormat="1" ht="30" customHeight="1">
      <c r="A47" s="49" t="s">
        <v>52</v>
      </c>
      <c r="B47" s="50" t="s">
        <v>47</v>
      </c>
      <c r="C47" s="51" t="s">
        <v>106</v>
      </c>
      <c r="D47" s="52">
        <v>2912</v>
      </c>
      <c r="E47" s="53">
        <f>D47*1</f>
        <v>2912</v>
      </c>
    </row>
    <row r="48" spans="1:5" s="54" customFormat="1" ht="51">
      <c r="A48" s="49" t="s">
        <v>57</v>
      </c>
      <c r="B48" s="50" t="s">
        <v>56</v>
      </c>
      <c r="C48" s="51" t="s">
        <v>108</v>
      </c>
      <c r="D48" s="52">
        <v>2.11</v>
      </c>
      <c r="E48" s="53">
        <f>D48*2073.6*4</f>
        <v>17501.183999999997</v>
      </c>
    </row>
    <row r="49" spans="1:5" s="54" customFormat="1" ht="51">
      <c r="A49" s="49" t="s">
        <v>58</v>
      </c>
      <c r="B49" s="50" t="s">
        <v>56</v>
      </c>
      <c r="C49" s="51" t="s">
        <v>109</v>
      </c>
      <c r="D49" s="52">
        <v>1.54</v>
      </c>
      <c r="E49" s="53">
        <f>D49*2073.6*2</f>
        <v>6386.688</v>
      </c>
    </row>
    <row r="50" spans="1:5" s="54" customFormat="1" ht="51">
      <c r="A50" s="50" t="s">
        <v>59</v>
      </c>
      <c r="B50" s="50" t="s">
        <v>56</v>
      </c>
      <c r="C50" s="51" t="s">
        <v>107</v>
      </c>
      <c r="D50" s="52">
        <v>1.99</v>
      </c>
      <c r="E50" s="53">
        <f>D50*2073.6</f>
        <v>4126.464</v>
      </c>
    </row>
    <row r="51" spans="1:5" ht="12.75">
      <c r="A51" s="34"/>
      <c r="B51" s="35"/>
      <c r="C51" s="36"/>
      <c r="D51" s="37"/>
      <c r="E51" s="28"/>
    </row>
    <row r="52" spans="1:5" ht="26.25" customHeight="1">
      <c r="A52" s="72" t="s">
        <v>12</v>
      </c>
      <c r="B52" s="73"/>
      <c r="C52" s="73"/>
      <c r="D52" s="74"/>
      <c r="E52" s="16">
        <f>E53+E60</f>
        <v>258175.82400000002</v>
      </c>
    </row>
    <row r="53" spans="1:5" ht="38.25">
      <c r="A53" s="10" t="s">
        <v>13</v>
      </c>
      <c r="B53" s="8" t="s">
        <v>6</v>
      </c>
      <c r="C53" s="64" t="s">
        <v>21</v>
      </c>
      <c r="D53" s="67">
        <v>2.83</v>
      </c>
      <c r="E53" s="70">
        <f>D53*E29*12</f>
        <v>232687.12800000003</v>
      </c>
    </row>
    <row r="54" spans="1:5" ht="25.5">
      <c r="A54" s="9" t="s">
        <v>22</v>
      </c>
      <c r="B54" s="8" t="s">
        <v>6</v>
      </c>
      <c r="C54" s="65"/>
      <c r="D54" s="68"/>
      <c r="E54" s="71"/>
    </row>
    <row r="55" spans="1:5" ht="38.25">
      <c r="A55" s="9" t="s">
        <v>14</v>
      </c>
      <c r="B55" s="8" t="s">
        <v>6</v>
      </c>
      <c r="C55" s="65"/>
      <c r="D55" s="68"/>
      <c r="E55" s="71"/>
    </row>
    <row r="56" spans="1:5" ht="38.25">
      <c r="A56" s="9" t="s">
        <v>15</v>
      </c>
      <c r="B56" s="8" t="s">
        <v>6</v>
      </c>
      <c r="C56" s="65"/>
      <c r="D56" s="68"/>
      <c r="E56" s="71"/>
    </row>
    <row r="57" spans="1:5" ht="38.25">
      <c r="A57" s="9" t="s">
        <v>16</v>
      </c>
      <c r="B57" s="8" t="s">
        <v>6</v>
      </c>
      <c r="C57" s="65"/>
      <c r="D57" s="68"/>
      <c r="E57" s="71"/>
    </row>
    <row r="58" spans="1:5" ht="38.25">
      <c r="A58" s="17" t="s">
        <v>17</v>
      </c>
      <c r="B58" s="18" t="s">
        <v>6</v>
      </c>
      <c r="C58" s="65"/>
      <c r="D58" s="68"/>
      <c r="E58" s="71"/>
    </row>
    <row r="59" spans="1:5" ht="25.5">
      <c r="A59" s="19" t="s">
        <v>19</v>
      </c>
      <c r="B59" s="20" t="s">
        <v>6</v>
      </c>
      <c r="C59" s="66"/>
      <c r="D59" s="68"/>
      <c r="E59" s="71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25488.696</v>
      </c>
    </row>
    <row r="61" spans="1:5" ht="12.75" customHeight="1">
      <c r="A61" s="63" t="s">
        <v>23</v>
      </c>
      <c r="B61" s="63"/>
      <c r="C61" s="63"/>
      <c r="D61" s="63"/>
      <c r="E61" s="23">
        <f>E62</f>
        <v>318197.592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3.87</v>
      </c>
      <c r="E62" s="22">
        <f>D62*E29*12</f>
        <v>318197.592</v>
      </c>
    </row>
    <row r="63" spans="1:5" ht="12.75">
      <c r="A63" s="63" t="s">
        <v>25</v>
      </c>
      <c r="B63" s="63"/>
      <c r="C63" s="63"/>
      <c r="D63" s="63"/>
      <c r="E63" s="23">
        <f>E64+E79</f>
        <v>381508.224</v>
      </c>
    </row>
    <row r="64" spans="1:5" ht="38.25" customHeight="1">
      <c r="A64" s="17" t="s">
        <v>26</v>
      </c>
      <c r="B64" s="21" t="s">
        <v>3</v>
      </c>
      <c r="C64" s="67" t="s">
        <v>21</v>
      </c>
      <c r="D64" s="67">
        <v>3.4</v>
      </c>
      <c r="E64" s="85">
        <f>D64*E29*12</f>
        <v>279553.44</v>
      </c>
    </row>
    <row r="65" spans="1:5" ht="12.75">
      <c r="A65" s="17" t="s">
        <v>27</v>
      </c>
      <c r="B65" s="21" t="s">
        <v>4</v>
      </c>
      <c r="C65" s="68"/>
      <c r="D65" s="68"/>
      <c r="E65" s="86"/>
    </row>
    <row r="66" spans="1:5" ht="25.5">
      <c r="A66" s="17" t="s">
        <v>28</v>
      </c>
      <c r="B66" s="21" t="s">
        <v>5</v>
      </c>
      <c r="C66" s="68"/>
      <c r="D66" s="68"/>
      <c r="E66" s="86"/>
    </row>
    <row r="67" spans="1:5" ht="12.75">
      <c r="A67" s="25" t="s">
        <v>29</v>
      </c>
      <c r="B67" s="24" t="s">
        <v>5</v>
      </c>
      <c r="C67" s="68"/>
      <c r="D67" s="68"/>
      <c r="E67" s="86"/>
    </row>
    <row r="68" spans="1:5" ht="12.75">
      <c r="A68" s="26" t="s">
        <v>30</v>
      </c>
      <c r="B68" s="24" t="s">
        <v>36</v>
      </c>
      <c r="C68" s="68"/>
      <c r="D68" s="68"/>
      <c r="E68" s="86"/>
    </row>
    <row r="69" spans="1:5" ht="12.75">
      <c r="A69" s="25" t="s">
        <v>31</v>
      </c>
      <c r="B69" s="27" t="s">
        <v>32</v>
      </c>
      <c r="C69" s="68"/>
      <c r="D69" s="68"/>
      <c r="E69" s="86"/>
    </row>
    <row r="70" spans="1:5" ht="12.75" customHeight="1">
      <c r="A70" s="75" t="s">
        <v>33</v>
      </c>
      <c r="B70" s="24" t="s">
        <v>36</v>
      </c>
      <c r="C70" s="68"/>
      <c r="D70" s="68"/>
      <c r="E70" s="86"/>
    </row>
    <row r="71" spans="1:5" ht="12.75">
      <c r="A71" s="75"/>
      <c r="B71" s="24" t="s">
        <v>36</v>
      </c>
      <c r="C71" s="68"/>
      <c r="D71" s="68"/>
      <c r="E71" s="86"/>
    </row>
    <row r="72" spans="1:7" ht="12.75">
      <c r="A72" s="26" t="s">
        <v>34</v>
      </c>
      <c r="B72" s="24" t="s">
        <v>36</v>
      </c>
      <c r="C72" s="68"/>
      <c r="D72" s="68"/>
      <c r="E72" s="86"/>
      <c r="G72" s="33"/>
    </row>
    <row r="73" spans="1:5" ht="12.75">
      <c r="A73" s="25" t="s">
        <v>35</v>
      </c>
      <c r="B73" s="24" t="s">
        <v>32</v>
      </c>
      <c r="C73" s="68"/>
      <c r="D73" s="68"/>
      <c r="E73" s="86"/>
    </row>
    <row r="74" spans="1:5" ht="12.75">
      <c r="A74" s="17" t="s">
        <v>37</v>
      </c>
      <c r="B74" s="24" t="s">
        <v>36</v>
      </c>
      <c r="C74" s="68"/>
      <c r="D74" s="68"/>
      <c r="E74" s="86"/>
    </row>
    <row r="75" spans="1:5" ht="12.75">
      <c r="A75" s="17" t="s">
        <v>38</v>
      </c>
      <c r="B75" s="21"/>
      <c r="C75" s="68"/>
      <c r="D75" s="68"/>
      <c r="E75" s="86"/>
    </row>
    <row r="76" spans="1:5" ht="25.5">
      <c r="A76" s="25" t="s">
        <v>39</v>
      </c>
      <c r="B76" s="24" t="s">
        <v>40</v>
      </c>
      <c r="C76" s="68"/>
      <c r="D76" s="68"/>
      <c r="E76" s="86"/>
    </row>
    <row r="77" spans="1:5" ht="12.75">
      <c r="A77" s="25" t="s">
        <v>83</v>
      </c>
      <c r="B77" s="24" t="s">
        <v>5</v>
      </c>
      <c r="C77" s="68"/>
      <c r="D77" s="68"/>
      <c r="E77" s="86"/>
    </row>
    <row r="78" spans="1:5" ht="12.75">
      <c r="A78" s="25" t="s">
        <v>84</v>
      </c>
      <c r="B78" s="24" t="s">
        <v>36</v>
      </c>
      <c r="C78" s="84"/>
      <c r="D78" s="84"/>
      <c r="E78" s="87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D79*E29*12</f>
        <v>101954.784</v>
      </c>
    </row>
    <row r="80" spans="1:5" ht="12.75" customHeight="1">
      <c r="A80" s="76" t="s">
        <v>42</v>
      </c>
      <c r="B80" s="77"/>
      <c r="C80" s="77"/>
      <c r="D80" s="78"/>
      <c r="E80" s="23">
        <f>E81</f>
        <v>58377.336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0.71</v>
      </c>
      <c r="E81" s="22">
        <f>D81*E29*12</f>
        <v>58377.336</v>
      </c>
    </row>
    <row r="82" spans="1:5" ht="31.5" customHeight="1">
      <c r="A82" s="69" t="s">
        <v>44</v>
      </c>
      <c r="B82" s="69"/>
      <c r="C82" s="69"/>
      <c r="D82" s="69"/>
      <c r="E82" s="23">
        <f>E83</f>
        <v>121687.96800000001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1.48</v>
      </c>
      <c r="E83" s="22">
        <f>D83*E29*12</f>
        <v>121687.96800000001</v>
      </c>
    </row>
    <row r="84" spans="1:5" ht="12.75">
      <c r="A84" s="62" t="s">
        <v>46</v>
      </c>
      <c r="B84" s="62"/>
      <c r="C84" s="62"/>
      <c r="D84" s="62"/>
      <c r="E84" s="23">
        <f>E82+E80+E63+E61+E52+E31</f>
        <v>1467192.464</v>
      </c>
    </row>
    <row r="85" spans="1:5" ht="15.75" customHeight="1">
      <c r="A85" s="47"/>
      <c r="B85" s="47"/>
      <c r="C85" s="47"/>
      <c r="D85" s="47"/>
      <c r="E85" s="48"/>
    </row>
    <row r="86" spans="3:5" ht="12.75" hidden="1">
      <c r="C86" s="30"/>
      <c r="D86" s="31"/>
      <c r="E86" s="32"/>
    </row>
    <row r="87" spans="1:5" ht="16.5" customHeight="1">
      <c r="A87" s="61"/>
      <c r="B87" s="61"/>
      <c r="C87" s="61"/>
      <c r="D87" s="61"/>
      <c r="E87" s="61"/>
    </row>
    <row r="88" spans="1:5" ht="18.75" customHeight="1">
      <c r="A88" s="60" t="s">
        <v>85</v>
      </c>
      <c r="B88" s="60"/>
      <c r="C88" s="60"/>
      <c r="D88" s="60"/>
      <c r="E88" s="60"/>
    </row>
    <row r="89" ht="15">
      <c r="A89" s="2"/>
    </row>
    <row r="90" spans="1:5" ht="32.25" customHeight="1">
      <c r="A90" s="61"/>
      <c r="B90" s="61"/>
      <c r="C90" s="61"/>
      <c r="D90" s="61"/>
      <c r="E90" s="61"/>
    </row>
    <row r="91" ht="15">
      <c r="A91" s="1"/>
    </row>
    <row r="92" ht="15">
      <c r="A92" s="1"/>
    </row>
    <row r="93" ht="15">
      <c r="A93" s="2"/>
    </row>
    <row r="94" ht="15">
      <c r="A94" s="2"/>
    </row>
    <row r="95" ht="15">
      <c r="A95" s="2"/>
    </row>
    <row r="96" ht="15">
      <c r="A96" s="2"/>
    </row>
    <row r="98" ht="15">
      <c r="A98" s="2"/>
    </row>
    <row r="99" ht="15">
      <c r="A99" s="2"/>
    </row>
    <row r="100" ht="15">
      <c r="A100" s="2"/>
    </row>
    <row r="101" ht="15">
      <c r="A101" s="2"/>
    </row>
  </sheetData>
  <sheetProtection/>
  <mergeCells count="26">
    <mergeCell ref="A7:F7"/>
    <mergeCell ref="A8:F8"/>
    <mergeCell ref="A28:E28"/>
    <mergeCell ref="A5:F5"/>
    <mergeCell ref="A6:F6"/>
    <mergeCell ref="C64:C78"/>
    <mergeCell ref="D64:D78"/>
    <mergeCell ref="E64:E78"/>
    <mergeCell ref="D53:D59"/>
    <mergeCell ref="A90:E90"/>
    <mergeCell ref="A82:D82"/>
    <mergeCell ref="E53:E59"/>
    <mergeCell ref="A31:D31"/>
    <mergeCell ref="A70:A71"/>
    <mergeCell ref="A80:D80"/>
    <mergeCell ref="A52:D52"/>
    <mergeCell ref="C1:E1"/>
    <mergeCell ref="C2:E2"/>
    <mergeCell ref="C3:E3"/>
    <mergeCell ref="C4:E4"/>
    <mergeCell ref="A88:E88"/>
    <mergeCell ref="A87:E87"/>
    <mergeCell ref="A84:D84"/>
    <mergeCell ref="A61:D61"/>
    <mergeCell ref="C53:C59"/>
    <mergeCell ref="A63:D63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2017-04-17T12:15:54Z</cp:lastPrinted>
  <dcterms:created xsi:type="dcterms:W3CDTF">2016-04-14T13:02:49Z</dcterms:created>
  <dcterms:modified xsi:type="dcterms:W3CDTF">2017-04-17T12:16:03Z</dcterms:modified>
  <cp:category/>
  <cp:version/>
  <cp:contentType/>
  <cp:contentStatus/>
</cp:coreProperties>
</file>