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<sst xmlns="http://schemas.openxmlformats.org/spreadsheetml/2006/main" count="152" uniqueCount="111">
  <si>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</si>
  <si>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</si>
  <si>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</si>
  <si>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</si>
  <si>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</si>
  <si>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</si>
  <si>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</si>
  <si>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</si>
  <si>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</si>
  <si>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</si>
  <si>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</si>
  <si>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</si>
  <si>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</si>
  <si>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</si>
  <si>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</si>
  <si>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</si>
  <si>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</si>
  <si>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</si>
  <si>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</si>
  <si>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</si>
  <si>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</si>
  <si>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</si>
  <si>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</si>
  <si>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</si>
  <si>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</si>
  <si>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</si>
  <si>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</si>
  <si>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</si>
  <si>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</si>
  <si>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</si>
  <si>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</si>
  <si>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</si>
  <si>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</si>
  <si>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</si>
  <si>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</si>
  <si>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</si>
  <si>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</si>
  <si>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</si>
  <si>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</si>
  <si>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</si>
  <si>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</si>
  <si>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</si>
  <si>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</si>
  <si>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</si>
  <si>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</si>
  <si>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</si>
  <si>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</si>
  <si>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</si>
  <si>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</si>
  <si>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</si>
  <si>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</si>
  <si>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</si>
  <si>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</si>
  <si>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</si>
  <si>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</si>
  <si>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</si>
  <si>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</si>
  <si>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</si>
  <si>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</si>
  <si>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</si>
  <si>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</si>
  <si>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</si>
  <si>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</si>
  <si>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</si>
  <si>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</si>
  <si>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</si>
  <si>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</si>
  <si>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</si>
  <si>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</si>
  <si>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</si>
  <si>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</si>
  <si>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</si>
  <si>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</si>
  <si>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</si>
  <si>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</si>
  <si>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 xml:space="preserve">                                                Утверждаю:</t>
  </si>
  <si>
    <t>Инженер ПТО ООО "ЖКУ"                                                            _____________________Е.Е.Ажмякова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</si>
  <si>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</si>
  <si>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</si>
  <si>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</si>
  <si>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</si>
  <si>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3 шт</t>
  </si>
  <si>
    <t>5 м2</t>
  </si>
  <si>
    <t>2 шт</t>
  </si>
  <si>
    <t>0 м2</t>
  </si>
  <si>
    <t>Ремонт отмостки асфальтом</t>
  </si>
  <si>
    <t>Установка ограждения газонов с окраской</t>
  </si>
  <si>
    <t>3. Работы и услуги по содержанию иного общего имущества</t>
  </si>
  <si>
    <t xml:space="preserve">Гидроизоляция стеновых панелей </t>
  </si>
  <si>
    <t>0 шт</t>
  </si>
  <si>
    <t>0 м.п</t>
  </si>
  <si>
    <t xml:space="preserve">Ремонт балконов с обрамлением </t>
  </si>
  <si>
    <t>Ремонт вх.козырьков с обрамлением 1,2 под.</t>
  </si>
  <si>
    <t>Адрес: г. Железногорск, ул.  Обогатителей, дом 2</t>
  </si>
  <si>
    <t>Чистка чердаков и подвалов от мусора</t>
  </si>
  <si>
    <t>Герметизация межпанельных швов кв.59</t>
  </si>
  <si>
    <t>75 м.п.</t>
  </si>
  <si>
    <t xml:space="preserve">Ремонт мягкой кровли </t>
  </si>
  <si>
    <t>1750,4 м2</t>
  </si>
  <si>
    <t>Ремонт кровли балконных козырьков кв.45,59</t>
  </si>
  <si>
    <t>10 м2</t>
  </si>
  <si>
    <t>60 м2</t>
  </si>
  <si>
    <t>Председатель МКД</t>
  </si>
  <si>
    <t xml:space="preserve">      "___" _________________2017г.</t>
  </si>
  <si>
    <t xml:space="preserve">        _______________М.Л.Маслова</t>
  </si>
  <si>
    <t>Согласовываю:</t>
  </si>
  <si>
    <t>Технический директор ООО "ЖКУ"</t>
  </si>
  <si>
    <t>_________________Ю.А.Жиляков</t>
  </si>
  <si>
    <t>"___" __________________2017 г.</t>
  </si>
  <si>
    <t>1750,4 м2 /2р</t>
  </si>
  <si>
    <t>1750,4 м2 /1р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</si>
</sst>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68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left" wrapText="1"/>
    </xf>
    <xf numFmtId="168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tabSelected="1" zoomScalePageLayoutView="0" workbookViewId="0" topLeftCell="A66">
      <selection activeCell="E51" sqref="E51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125" style="0" customWidth="1"/>
  </cols>
  <sheetData>
    <row r="1" spans="1:5" ht="12.75">
      <c r="A1" s="78" t="s">
        <v>105</v>
      </c>
      <c r="C1" s="44" t="s">
        <v>75</v>
      </c>
      <c r="D1" s="44"/>
      <c r="E1" s="45"/>
    </row>
    <row r="2" spans="1:5" ht="12.75">
      <c r="A2" s="78" t="s">
        <v>106</v>
      </c>
      <c r="C2" s="77" t="s">
        <v>102</v>
      </c>
      <c r="D2" s="77"/>
      <c r="E2" s="77"/>
    </row>
    <row r="3" spans="1:5" ht="12.75">
      <c r="A3" s="78" t="s">
        <v>107</v>
      </c>
      <c r="C3" s="69" t="s">
        <v>104</v>
      </c>
      <c r="D3" s="69"/>
      <c r="E3" s="69"/>
    </row>
    <row r="4" spans="1:5" ht="12.75">
      <c r="A4" s="78" t="s">
        <v>108</v>
      </c>
      <c r="C4" s="70" t="s">
        <v>103</v>
      </c>
      <c r="D4" s="70"/>
      <c r="E4" s="70"/>
    </row>
    <row r="5" spans="1:6" ht="14.25">
      <c r="A5" s="52" t="s">
        <v>48</v>
      </c>
      <c r="B5" s="52"/>
      <c r="C5" s="52"/>
      <c r="D5" s="52"/>
      <c r="E5" s="52"/>
      <c r="F5" s="52"/>
    </row>
    <row r="6" spans="1:6" ht="14.25">
      <c r="A6" s="52" t="s">
        <v>49</v>
      </c>
      <c r="B6" s="52"/>
      <c r="C6" s="52"/>
      <c r="D6" s="52"/>
      <c r="E6" s="52"/>
      <c r="F6" s="52"/>
    </row>
    <row r="7" spans="1:6" ht="14.25">
      <c r="A7" s="52" t="s">
        <v>50</v>
      </c>
      <c r="B7" s="52"/>
      <c r="C7" s="52"/>
      <c r="D7" s="52"/>
      <c r="E7" s="52"/>
      <c r="F7" s="52"/>
    </row>
    <row r="8" spans="1:6" ht="14.25">
      <c r="A8" s="48" t="s">
        <v>93</v>
      </c>
      <c r="B8" s="49"/>
      <c r="C8" s="49"/>
      <c r="D8" s="49"/>
      <c r="E8" s="49"/>
      <c r="F8" s="50"/>
    </row>
    <row r="9" spans="1:6" ht="14.25">
      <c r="A9" s="35"/>
      <c r="B9" s="35"/>
      <c r="C9" s="35"/>
      <c r="D9" s="35"/>
      <c r="E9" s="35"/>
      <c r="F9" s="35"/>
    </row>
    <row r="10" spans="1:6" ht="15">
      <c r="A10" s="36" t="s">
        <v>77</v>
      </c>
      <c r="B10" s="42">
        <v>12.32</v>
      </c>
      <c r="C10" s="35"/>
      <c r="D10" s="35"/>
      <c r="E10" s="35"/>
      <c r="F10" s="35"/>
    </row>
    <row r="11" spans="1:6" ht="13.5" customHeight="1">
      <c r="A11" s="36" t="s">
        <v>74</v>
      </c>
      <c r="B11" s="46">
        <v>-299732.53</v>
      </c>
      <c r="C11" s="35"/>
      <c r="D11" s="35"/>
      <c r="E11" s="35"/>
      <c r="F11" s="35"/>
    </row>
    <row r="12" spans="1:6" ht="14.25">
      <c r="A12" s="36" t="s">
        <v>54</v>
      </c>
      <c r="B12" s="43">
        <v>156455.72</v>
      </c>
      <c r="C12" s="35"/>
      <c r="D12" s="35"/>
      <c r="E12" s="35"/>
      <c r="F12" s="35"/>
    </row>
    <row r="13" spans="1:6" ht="14.25">
      <c r="A13" s="36" t="s">
        <v>78</v>
      </c>
      <c r="B13" s="43">
        <f>3.02*E29*12</f>
        <v>120240.69600000001</v>
      </c>
      <c r="C13" s="35"/>
      <c r="D13" s="35"/>
      <c r="E13" s="35"/>
      <c r="F13" s="35"/>
    </row>
    <row r="14" spans="1:6" ht="14.25">
      <c r="A14" s="36" t="s">
        <v>55</v>
      </c>
      <c r="B14" s="39">
        <v>3317.9</v>
      </c>
      <c r="C14" s="35"/>
      <c r="D14" s="35"/>
      <c r="E14" s="35"/>
      <c r="F14" s="35"/>
    </row>
    <row r="15" spans="1:6" ht="14.25">
      <c r="A15" s="36" t="s">
        <v>56</v>
      </c>
      <c r="B15" s="39">
        <v>1989</v>
      </c>
      <c r="C15" s="35"/>
      <c r="D15" s="35"/>
      <c r="E15" s="35"/>
      <c r="F15" s="35"/>
    </row>
    <row r="16" spans="1:6" ht="14.25">
      <c r="A16" s="36" t="s">
        <v>57</v>
      </c>
      <c r="B16" s="39">
        <v>62</v>
      </c>
      <c r="C16" s="35"/>
      <c r="D16" s="35"/>
      <c r="E16" s="35"/>
      <c r="F16" s="35"/>
    </row>
    <row r="17" spans="1:6" ht="14.25">
      <c r="A17" s="36" t="s">
        <v>58</v>
      </c>
      <c r="B17" s="39">
        <v>5</v>
      </c>
      <c r="C17" s="35"/>
      <c r="D17" s="35"/>
      <c r="E17" s="35"/>
      <c r="F17" s="35"/>
    </row>
    <row r="18" spans="1:6" ht="14.25">
      <c r="A18" s="36" t="s">
        <v>59</v>
      </c>
      <c r="B18" s="39">
        <v>4</v>
      </c>
      <c r="C18" s="35"/>
      <c r="D18" s="35"/>
      <c r="E18" s="35"/>
      <c r="F18" s="35"/>
    </row>
    <row r="19" spans="1:6" ht="14.25">
      <c r="A19" s="37" t="s">
        <v>60</v>
      </c>
      <c r="B19" s="40" t="s">
        <v>69</v>
      </c>
      <c r="C19" s="35"/>
      <c r="D19" s="35"/>
      <c r="E19" s="35"/>
      <c r="F19" s="35"/>
    </row>
    <row r="20" spans="1:6" ht="14.25">
      <c r="A20" s="38" t="s">
        <v>61</v>
      </c>
      <c r="B20" s="41" t="s">
        <v>70</v>
      </c>
      <c r="C20" s="35"/>
      <c r="D20" s="35"/>
      <c r="E20" s="35"/>
      <c r="F20" s="35"/>
    </row>
    <row r="21" spans="1:6" ht="14.25">
      <c r="A21" s="37" t="s">
        <v>62</v>
      </c>
      <c r="B21" s="41" t="s">
        <v>71</v>
      </c>
      <c r="C21" s="35"/>
      <c r="D21" s="35"/>
      <c r="E21" s="35"/>
      <c r="F21" s="35"/>
    </row>
    <row r="22" spans="1:6" ht="14.25">
      <c r="A22" s="37" t="s">
        <v>63</v>
      </c>
      <c r="B22" s="41" t="s">
        <v>72</v>
      </c>
      <c r="C22" s="35"/>
      <c r="D22" s="35"/>
      <c r="E22" s="35"/>
      <c r="F22" s="35"/>
    </row>
    <row r="23" spans="1:6" ht="14.25">
      <c r="A23" s="37" t="s">
        <v>64</v>
      </c>
      <c r="B23" s="41" t="s">
        <v>72</v>
      </c>
      <c r="C23" s="35"/>
      <c r="D23" s="35"/>
      <c r="E23" s="35"/>
      <c r="F23" s="35"/>
    </row>
    <row r="24" spans="1:6" ht="14.25">
      <c r="A24" s="37" t="s">
        <v>65</v>
      </c>
      <c r="B24" s="41">
        <v>0</v>
      </c>
      <c r="C24" s="35"/>
      <c r="D24" s="35"/>
      <c r="E24" s="35"/>
      <c r="F24" s="35"/>
    </row>
    <row r="25" spans="1:6" ht="14.25">
      <c r="A25" s="37" t="s">
        <v>66</v>
      </c>
      <c r="B25" s="41" t="s">
        <v>73</v>
      </c>
      <c r="C25" s="35"/>
      <c r="D25" s="35"/>
      <c r="E25" s="35"/>
      <c r="F25" s="35"/>
    </row>
    <row r="26" spans="1:6" ht="14.25">
      <c r="A26" s="37" t="s">
        <v>67</v>
      </c>
      <c r="B26" s="41" t="s">
        <v>73</v>
      </c>
      <c r="C26" s="35"/>
      <c r="D26" s="35"/>
      <c r="E26" s="35"/>
      <c r="F26" s="35"/>
    </row>
    <row r="27" spans="1:6" ht="14.25">
      <c r="A27" s="38" t="s">
        <v>68</v>
      </c>
      <c r="B27" s="41" t="s">
        <v>73</v>
      </c>
      <c r="C27" s="35"/>
      <c r="D27" s="35"/>
      <c r="E27" s="35"/>
      <c r="F27" s="35"/>
    </row>
    <row r="28" spans="1:5" ht="15">
      <c r="A28" s="51"/>
      <c r="B28" s="51"/>
      <c r="C28" s="51"/>
      <c r="D28" s="51"/>
      <c r="E28" s="51"/>
    </row>
    <row r="29" spans="1:5" ht="15">
      <c r="A29" s="3"/>
      <c r="B29" s="3"/>
      <c r="C29" s="2"/>
      <c r="D29" s="6" t="s">
        <v>20</v>
      </c>
      <c r="E29" s="12">
        <v>3317.9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9">
        <f>SUM(E32:E52)</f>
        <v>162704.152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9555.552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95</v>
      </c>
      <c r="B39" s="11" t="s">
        <v>44</v>
      </c>
      <c r="C39" s="5" t="s">
        <v>96</v>
      </c>
      <c r="D39" s="13">
        <v>474</v>
      </c>
      <c r="E39" s="28">
        <f>D39*75</f>
        <v>35550</v>
      </c>
    </row>
    <row r="40" spans="1:5" ht="30" customHeight="1">
      <c r="A40" s="31" t="s">
        <v>99</v>
      </c>
      <c r="B40" s="11" t="s">
        <v>44</v>
      </c>
      <c r="C40" s="5" t="s">
        <v>100</v>
      </c>
      <c r="D40" s="13">
        <v>710</v>
      </c>
      <c r="E40" s="28">
        <f>D40*10</f>
        <v>7100</v>
      </c>
    </row>
    <row r="41" spans="1:5" ht="30" customHeight="1">
      <c r="A41" s="31" t="s">
        <v>97</v>
      </c>
      <c r="B41" s="11" t="s">
        <v>44</v>
      </c>
      <c r="C41" s="5" t="s">
        <v>84</v>
      </c>
      <c r="D41" s="13">
        <v>518</v>
      </c>
      <c r="E41" s="28">
        <v>0</v>
      </c>
    </row>
    <row r="42" spans="1:5" ht="30" customHeight="1">
      <c r="A42" s="31" t="s">
        <v>88</v>
      </c>
      <c r="B42" s="11" t="s">
        <v>44</v>
      </c>
      <c r="C42" s="5" t="s">
        <v>84</v>
      </c>
      <c r="D42" s="13">
        <v>991</v>
      </c>
      <c r="E42" s="28">
        <v>0</v>
      </c>
    </row>
    <row r="43" spans="1:5" ht="30" customHeight="1">
      <c r="A43" s="31" t="s">
        <v>91</v>
      </c>
      <c r="B43" s="11" t="s">
        <v>44</v>
      </c>
      <c r="C43" s="5" t="s">
        <v>89</v>
      </c>
      <c r="D43" s="13">
        <v>26632</v>
      </c>
      <c r="E43" s="28">
        <v>0</v>
      </c>
    </row>
    <row r="44" spans="1:5" ht="30" customHeight="1">
      <c r="A44" s="31" t="s">
        <v>92</v>
      </c>
      <c r="B44" s="11" t="s">
        <v>44</v>
      </c>
      <c r="C44" s="5" t="s">
        <v>83</v>
      </c>
      <c r="D44" s="13">
        <v>18900</v>
      </c>
      <c r="E44" s="28">
        <f>D44*2</f>
        <v>37800</v>
      </c>
    </row>
    <row r="45" spans="1:5" ht="30" customHeight="1">
      <c r="A45" s="31" t="s">
        <v>86</v>
      </c>
      <c r="B45" s="11" t="s">
        <v>44</v>
      </c>
      <c r="C45" s="5" t="s">
        <v>90</v>
      </c>
      <c r="D45" s="13">
        <v>1223</v>
      </c>
      <c r="E45" s="28">
        <v>0</v>
      </c>
    </row>
    <row r="46" spans="1:7" ht="30" customHeight="1">
      <c r="A46" s="31" t="s">
        <v>45</v>
      </c>
      <c r="B46" s="11" t="s">
        <v>44</v>
      </c>
      <c r="C46" s="5" t="s">
        <v>82</v>
      </c>
      <c r="D46" s="13">
        <v>860</v>
      </c>
      <c r="E46" s="28">
        <f>D46*5</f>
        <v>4300</v>
      </c>
      <c r="G46" s="47"/>
    </row>
    <row r="47" spans="1:5" ht="30" customHeight="1">
      <c r="A47" s="31" t="s">
        <v>85</v>
      </c>
      <c r="B47" s="11" t="s">
        <v>44</v>
      </c>
      <c r="C47" s="5" t="s">
        <v>101</v>
      </c>
      <c r="D47" s="13">
        <v>896</v>
      </c>
      <c r="E47" s="28">
        <f>D47*60</f>
        <v>53760</v>
      </c>
    </row>
    <row r="48" spans="1:5" ht="30" customHeight="1">
      <c r="A48" s="31" t="s">
        <v>46</v>
      </c>
      <c r="B48" s="11" t="s">
        <v>44</v>
      </c>
      <c r="C48" s="5" t="s">
        <v>81</v>
      </c>
      <c r="D48" s="13">
        <v>215</v>
      </c>
      <c r="E48" s="28">
        <f>D48*3</f>
        <v>645</v>
      </c>
    </row>
    <row r="49" spans="1:5" ht="30" customHeight="1">
      <c r="A49" s="31" t="s">
        <v>47</v>
      </c>
      <c r="B49" s="11" t="s">
        <v>44</v>
      </c>
      <c r="C49" s="5" t="s">
        <v>83</v>
      </c>
      <c r="D49" s="13">
        <v>214</v>
      </c>
      <c r="E49" s="28">
        <f>D49*2</f>
        <v>428</v>
      </c>
    </row>
    <row r="50" spans="1:5" ht="51">
      <c r="A50" s="31" t="s">
        <v>52</v>
      </c>
      <c r="B50" s="11" t="s">
        <v>51</v>
      </c>
      <c r="C50" s="5" t="s">
        <v>109</v>
      </c>
      <c r="D50" s="13">
        <v>2.11</v>
      </c>
      <c r="E50" s="28">
        <f>D50*1750.4*2</f>
        <v>7386.688</v>
      </c>
    </row>
    <row r="51" spans="1:5" ht="51">
      <c r="A51" s="31" t="s">
        <v>53</v>
      </c>
      <c r="B51" s="11" t="s">
        <v>51</v>
      </c>
      <c r="C51" s="5" t="s">
        <v>110</v>
      </c>
      <c r="D51" s="13">
        <v>1.54</v>
      </c>
      <c r="E51" s="28">
        <f>D51*1750.4*1</f>
        <v>2695.616</v>
      </c>
    </row>
    <row r="52" spans="1:5" ht="51">
      <c r="A52" s="11" t="s">
        <v>94</v>
      </c>
      <c r="B52" s="11" t="s">
        <v>51</v>
      </c>
      <c r="C52" s="5" t="s">
        <v>98</v>
      </c>
      <c r="D52" s="13">
        <v>1.99</v>
      </c>
      <c r="E52" s="28">
        <f>D52*1750.4</f>
        <v>3483.2960000000003</v>
      </c>
    </row>
    <row r="53" spans="1:5" ht="12.75">
      <c r="A53" s="31"/>
      <c r="B53" s="32"/>
      <c r="C53" s="33"/>
      <c r="D53" s="34"/>
      <c r="E53" s="28"/>
    </row>
    <row r="54" spans="1:5" ht="26.25" customHeight="1">
      <c r="A54" s="62" t="s">
        <v>12</v>
      </c>
      <c r="B54" s="63"/>
      <c r="C54" s="63"/>
      <c r="D54" s="64"/>
      <c r="E54" s="16">
        <f>E55+E62</f>
        <v>88787.004</v>
      </c>
    </row>
    <row r="55" spans="1:5" ht="38.25">
      <c r="A55" s="10" t="s">
        <v>13</v>
      </c>
      <c r="B55" s="8" t="s">
        <v>6</v>
      </c>
      <c r="C55" s="73" t="s">
        <v>21</v>
      </c>
      <c r="D55" s="53">
        <v>1.92</v>
      </c>
      <c r="E55" s="60">
        <f>D55*E29*12</f>
        <v>76444.416</v>
      </c>
    </row>
    <row r="56" spans="1:5" ht="25.5">
      <c r="A56" s="9" t="s">
        <v>22</v>
      </c>
      <c r="B56" s="8" t="s">
        <v>6</v>
      </c>
      <c r="C56" s="74"/>
      <c r="D56" s="54"/>
      <c r="E56" s="61"/>
    </row>
    <row r="57" spans="1:5" ht="38.25">
      <c r="A57" s="9" t="s">
        <v>14</v>
      </c>
      <c r="B57" s="8" t="s">
        <v>6</v>
      </c>
      <c r="C57" s="74"/>
      <c r="D57" s="54"/>
      <c r="E57" s="61"/>
    </row>
    <row r="58" spans="1:5" ht="38.25">
      <c r="A58" s="9" t="s">
        <v>15</v>
      </c>
      <c r="B58" s="8" t="s">
        <v>6</v>
      </c>
      <c r="C58" s="74"/>
      <c r="D58" s="54"/>
      <c r="E58" s="61"/>
    </row>
    <row r="59" spans="1:5" ht="38.25">
      <c r="A59" s="9" t="s">
        <v>16</v>
      </c>
      <c r="B59" s="8" t="s">
        <v>6</v>
      </c>
      <c r="C59" s="74"/>
      <c r="D59" s="54"/>
      <c r="E59" s="61"/>
    </row>
    <row r="60" spans="1:5" ht="38.25">
      <c r="A60" s="17" t="s">
        <v>17</v>
      </c>
      <c r="B60" s="18" t="s">
        <v>6</v>
      </c>
      <c r="C60" s="74"/>
      <c r="D60" s="54"/>
      <c r="E60" s="61"/>
    </row>
    <row r="61" spans="1:5" ht="25.5">
      <c r="A61" s="19" t="s">
        <v>19</v>
      </c>
      <c r="B61" s="20" t="s">
        <v>6</v>
      </c>
      <c r="C61" s="75"/>
      <c r="D61" s="54"/>
      <c r="E61" s="61"/>
    </row>
    <row r="62" spans="1:5" ht="38.25">
      <c r="A62" s="17" t="s">
        <v>18</v>
      </c>
      <c r="B62" s="21" t="s">
        <v>6</v>
      </c>
      <c r="C62" s="5" t="s">
        <v>21</v>
      </c>
      <c r="D62" s="4">
        <v>0.31</v>
      </c>
      <c r="E62" s="22">
        <f>D62*E29*12</f>
        <v>12342.588</v>
      </c>
    </row>
    <row r="63" spans="1:5" ht="12.75">
      <c r="A63" s="76" t="s">
        <v>87</v>
      </c>
      <c r="B63" s="76"/>
      <c r="C63" s="76"/>
      <c r="D63" s="76"/>
      <c r="E63" s="23">
        <f>E64+E79</f>
        <v>184740.67200000002</v>
      </c>
    </row>
    <row r="64" spans="1:5" ht="38.25" customHeight="1">
      <c r="A64" s="17" t="s">
        <v>23</v>
      </c>
      <c r="B64" s="21" t="s">
        <v>3</v>
      </c>
      <c r="C64" s="53" t="s">
        <v>21</v>
      </c>
      <c r="D64" s="53">
        <v>3.4</v>
      </c>
      <c r="E64" s="56">
        <f>D64*E29*12</f>
        <v>135370.32</v>
      </c>
    </row>
    <row r="65" spans="1:8" ht="12.75">
      <c r="A65" s="17" t="s">
        <v>24</v>
      </c>
      <c r="B65" s="21" t="s">
        <v>4</v>
      </c>
      <c r="C65" s="54"/>
      <c r="D65" s="54"/>
      <c r="E65" s="57"/>
      <c r="H65" s="47"/>
    </row>
    <row r="66" spans="1:5" ht="25.5">
      <c r="A66" s="17" t="s">
        <v>25</v>
      </c>
      <c r="B66" s="21" t="s">
        <v>5</v>
      </c>
      <c r="C66" s="54"/>
      <c r="D66" s="54"/>
      <c r="E66" s="57"/>
    </row>
    <row r="67" spans="1:5" ht="12.75">
      <c r="A67" s="25" t="s">
        <v>26</v>
      </c>
      <c r="B67" s="24" t="s">
        <v>5</v>
      </c>
      <c r="C67" s="54"/>
      <c r="D67" s="54"/>
      <c r="E67" s="57"/>
    </row>
    <row r="68" spans="1:5" ht="12.75">
      <c r="A68" s="26" t="s">
        <v>27</v>
      </c>
      <c r="B68" s="24" t="s">
        <v>33</v>
      </c>
      <c r="C68" s="54"/>
      <c r="D68" s="54"/>
      <c r="E68" s="57"/>
    </row>
    <row r="69" spans="1:5" ht="12.75">
      <c r="A69" s="25" t="s">
        <v>28</v>
      </c>
      <c r="B69" s="27" t="s">
        <v>29</v>
      </c>
      <c r="C69" s="54"/>
      <c r="D69" s="54"/>
      <c r="E69" s="57"/>
    </row>
    <row r="70" spans="1:5" ht="12.75" customHeight="1">
      <c r="A70" s="65" t="s">
        <v>30</v>
      </c>
      <c r="B70" s="24" t="s">
        <v>33</v>
      </c>
      <c r="C70" s="54"/>
      <c r="D70" s="54"/>
      <c r="E70" s="57"/>
    </row>
    <row r="71" spans="1:5" ht="12.75">
      <c r="A71" s="65"/>
      <c r="B71" s="24" t="s">
        <v>33</v>
      </c>
      <c r="C71" s="54"/>
      <c r="D71" s="54"/>
      <c r="E71" s="57"/>
    </row>
    <row r="72" spans="1:7" ht="12.75">
      <c r="A72" s="26" t="s">
        <v>31</v>
      </c>
      <c r="B72" s="24" t="s">
        <v>33</v>
      </c>
      <c r="C72" s="54"/>
      <c r="D72" s="54"/>
      <c r="E72" s="57"/>
      <c r="G72" s="30"/>
    </row>
    <row r="73" spans="1:5" ht="12.75">
      <c r="A73" s="25" t="s">
        <v>32</v>
      </c>
      <c r="B73" s="24" t="s">
        <v>29</v>
      </c>
      <c r="C73" s="54"/>
      <c r="D73" s="54"/>
      <c r="E73" s="57"/>
    </row>
    <row r="74" spans="1:5" ht="12.75">
      <c r="A74" s="17" t="s">
        <v>34</v>
      </c>
      <c r="B74" s="24" t="s">
        <v>33</v>
      </c>
      <c r="C74" s="54"/>
      <c r="D74" s="54"/>
      <c r="E74" s="57"/>
    </row>
    <row r="75" spans="1:5" ht="12.75">
      <c r="A75" s="17" t="s">
        <v>35</v>
      </c>
      <c r="B75" s="21"/>
      <c r="C75" s="54"/>
      <c r="D75" s="54"/>
      <c r="E75" s="57"/>
    </row>
    <row r="76" spans="1:5" ht="25.5">
      <c r="A76" s="25" t="s">
        <v>36</v>
      </c>
      <c r="B76" s="24" t="s">
        <v>37</v>
      </c>
      <c r="C76" s="54"/>
      <c r="D76" s="54"/>
      <c r="E76" s="57"/>
    </row>
    <row r="77" spans="1:5" ht="12.75">
      <c r="A77" s="25" t="s">
        <v>79</v>
      </c>
      <c r="B77" s="24" t="s">
        <v>5</v>
      </c>
      <c r="C77" s="54"/>
      <c r="D77" s="54"/>
      <c r="E77" s="57"/>
    </row>
    <row r="78" spans="1:5" ht="12.75">
      <c r="A78" s="25" t="s">
        <v>80</v>
      </c>
      <c r="B78" s="24" t="s">
        <v>33</v>
      </c>
      <c r="C78" s="55"/>
      <c r="D78" s="55"/>
      <c r="E78" s="58"/>
    </row>
    <row r="79" spans="1:5" ht="38.25">
      <c r="A79" s="5" t="s">
        <v>38</v>
      </c>
      <c r="B79" s="24" t="s">
        <v>7</v>
      </c>
      <c r="C79" s="5" t="s">
        <v>21</v>
      </c>
      <c r="D79" s="4">
        <v>1.24</v>
      </c>
      <c r="E79" s="22">
        <f>D79*E29*12</f>
        <v>49370.352</v>
      </c>
    </row>
    <row r="80" spans="1:5" ht="12.75" customHeight="1">
      <c r="A80" s="66" t="s">
        <v>39</v>
      </c>
      <c r="B80" s="67"/>
      <c r="C80" s="67"/>
      <c r="D80" s="68"/>
      <c r="E80" s="23">
        <f>E81</f>
        <v>28268.507999999998</v>
      </c>
    </row>
    <row r="81" spans="1:5" ht="38.25">
      <c r="A81" s="17" t="s">
        <v>40</v>
      </c>
      <c r="B81" s="21" t="s">
        <v>6</v>
      </c>
      <c r="C81" s="5" t="s">
        <v>21</v>
      </c>
      <c r="D81" s="4">
        <v>0.71</v>
      </c>
      <c r="E81" s="22">
        <f>D81*E29*12</f>
        <v>28268.507999999998</v>
      </c>
    </row>
    <row r="82" spans="1:7" ht="31.5" customHeight="1">
      <c r="A82" s="59" t="s">
        <v>41</v>
      </c>
      <c r="B82" s="59"/>
      <c r="C82" s="59"/>
      <c r="D82" s="59"/>
      <c r="E82" s="23">
        <f>E83</f>
        <v>58925.904</v>
      </c>
      <c r="G82" s="47"/>
    </row>
    <row r="83" spans="1:5" ht="38.25">
      <c r="A83" s="17" t="s">
        <v>42</v>
      </c>
      <c r="B83" s="21" t="s">
        <v>6</v>
      </c>
      <c r="C83" s="5" t="s">
        <v>21</v>
      </c>
      <c r="D83" s="4">
        <v>1.48</v>
      </c>
      <c r="E83" s="22">
        <f>D83*E29*12</f>
        <v>58925.904</v>
      </c>
    </row>
    <row r="84" spans="1:5" ht="12.75">
      <c r="A84" s="72" t="s">
        <v>43</v>
      </c>
      <c r="B84" s="72"/>
      <c r="C84" s="72"/>
      <c r="D84" s="72"/>
      <c r="E84" s="23">
        <f>E82+E80+E63+E54+E31</f>
        <v>523426.24000000005</v>
      </c>
    </row>
    <row r="85" spans="1:5" ht="18.75" customHeight="1">
      <c r="A85" s="71" t="s">
        <v>76</v>
      </c>
      <c r="B85" s="71"/>
      <c r="C85" s="71"/>
      <c r="D85" s="71"/>
      <c r="E85" s="71"/>
    </row>
    <row r="86" ht="15">
      <c r="A86" s="2"/>
    </row>
    <row r="87" ht="15">
      <c r="A87" s="1"/>
    </row>
    <row r="88" ht="15">
      <c r="A88" s="1"/>
    </row>
    <row r="89" ht="15">
      <c r="A89" s="2"/>
    </row>
    <row r="90" ht="15">
      <c r="A90" s="2"/>
    </row>
    <row r="91" ht="15">
      <c r="A91" s="2"/>
    </row>
    <row r="92" ht="15">
      <c r="A92" s="2"/>
    </row>
    <row r="94" ht="15">
      <c r="A94" s="2"/>
    </row>
    <row r="95" ht="15">
      <c r="A95" s="2"/>
    </row>
    <row r="96" ht="15">
      <c r="A96" s="2"/>
    </row>
    <row r="97" ht="15">
      <c r="A97" s="2"/>
    </row>
  </sheetData>
  <sheetProtection/>
  <mergeCells count="22">
    <mergeCell ref="C2:E2"/>
    <mergeCell ref="C3:E3"/>
    <mergeCell ref="C4:E4"/>
    <mergeCell ref="A85:E85"/>
    <mergeCell ref="A84:D84"/>
    <mergeCell ref="C55:C61"/>
    <mergeCell ref="A63:D63"/>
    <mergeCell ref="D55:D61"/>
    <mergeCell ref="A7:F7"/>
    <mergeCell ref="A82:D82"/>
    <mergeCell ref="E55:E61"/>
    <mergeCell ref="A31:D31"/>
    <mergeCell ref="A70:A71"/>
    <mergeCell ref="A80:D80"/>
    <mergeCell ref="A54:D54"/>
    <mergeCell ref="A8:F8"/>
    <mergeCell ref="A28:E28"/>
    <mergeCell ref="A5:F5"/>
    <mergeCell ref="A6:F6"/>
    <mergeCell ref="C64:C78"/>
    <mergeCell ref="D64:D78"/>
    <mergeCell ref="E64:E78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Loctuhova</cp:lastModifiedBy>
  <cp:lastPrinted>2017-04-25T06:32:45Z</cp:lastPrinted>
  <dcterms:created xsi:type="dcterms:W3CDTF">2016-04-14T13:02:49Z</dcterms:created>
  <dcterms:modified xsi:type="dcterms:W3CDTF">2017-04-25T06:32:46Z</dcterms:modified>
  <cp:category/>
  <cp:version/>
  <cp:contentType/>
  <cp:contentStatus/>
</cp:coreProperties>
</file>